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830"/>
  </bookViews>
  <sheets>
    <sheet name="выписка" sheetId="2" r:id="rId1"/>
  </sheets>
  <externalReferences>
    <externalReference r:id="rId2"/>
  </externalReferences>
  <definedNames>
    <definedName name="_xlnm.Print_Area" localSheetId="0">выписка!$A$1:$F$43</definedName>
  </definedNames>
  <calcPr calcId="124519"/>
</workbook>
</file>

<file path=xl/calcChain.xml><?xml version="1.0" encoding="utf-8"?>
<calcChain xmlns="http://schemas.openxmlformats.org/spreadsheetml/2006/main">
  <c r="C13" i="2"/>
  <c r="C12"/>
  <c r="E31" l="1"/>
  <c r="E34"/>
  <c r="F34"/>
  <c r="E32"/>
  <c r="F32"/>
  <c r="E30"/>
  <c r="F30"/>
  <c r="G30"/>
  <c r="F24"/>
  <c r="E24"/>
  <c r="F22"/>
  <c r="E22"/>
  <c r="F21"/>
  <c r="E21"/>
  <c r="F20"/>
  <c r="E20"/>
  <c r="F19"/>
  <c r="E19"/>
  <c r="D18"/>
  <c r="E18" s="1"/>
  <c r="D17"/>
  <c r="F17" s="1"/>
  <c r="E25"/>
  <c r="F25"/>
  <c r="E26"/>
  <c r="F26"/>
  <c r="F31" l="1"/>
  <c r="E28"/>
  <c r="E17"/>
  <c r="F18"/>
  <c r="F28"/>
  <c r="G29"/>
  <c r="E29" l="1"/>
  <c r="F29"/>
  <c r="E33" l="1"/>
  <c r="F33" l="1"/>
</calcChain>
</file>

<file path=xl/sharedStrings.xml><?xml version="1.0" encoding="utf-8"?>
<sst xmlns="http://schemas.openxmlformats.org/spreadsheetml/2006/main" count="50" uniqueCount="41">
  <si>
    <t>Наименование продукции, товаров (работ, услуг)</t>
  </si>
  <si>
    <t>Ед.изм.</t>
  </si>
  <si>
    <t>Цена (тариф) без НДС</t>
  </si>
  <si>
    <t>Сумма НДС, руб.</t>
  </si>
  <si>
    <t>Цена (тариф) с НДС</t>
  </si>
  <si>
    <t>№ п/п</t>
  </si>
  <si>
    <t>пл.м.3</t>
  </si>
  <si>
    <t>Погрузка брикета вручную</t>
  </si>
  <si>
    <t>тн</t>
  </si>
  <si>
    <t>Услуги по доставке:</t>
  </si>
  <si>
    <t>км</t>
  </si>
  <si>
    <t>Услуги по разделке дров:</t>
  </si>
  <si>
    <t>тракторами МТЗ  всех модификаций</t>
  </si>
  <si>
    <t xml:space="preserve">ч </t>
  </si>
  <si>
    <t>Колка дров вручную</t>
  </si>
  <si>
    <t>Оформление документов</t>
  </si>
  <si>
    <t>1 компл.</t>
  </si>
  <si>
    <t>Распиловка  и колка дров на станке по 0,33 м</t>
  </si>
  <si>
    <t>УПП "Облтопливо"</t>
  </si>
  <si>
    <t>УТВЕРЖДАЮ</t>
  </si>
  <si>
    <t>Распиловка дров  по 0,33 м</t>
  </si>
  <si>
    <t>Распиловка дров  по 0,25 м</t>
  </si>
  <si>
    <t>Услуги по погрузке и разгрузке:</t>
  </si>
  <si>
    <t>Погрузка  дров автомобилем ЗИЛ с гидроманипулятором</t>
  </si>
  <si>
    <t xml:space="preserve">км </t>
  </si>
  <si>
    <t>Доставка топлива погрузчиком Амкодор 134-01</t>
  </si>
  <si>
    <t>Топливная книжка</t>
  </si>
  <si>
    <t>Начальник Костюковичского</t>
  </si>
  <si>
    <t>производственного участка</t>
  </si>
  <si>
    <t>____________Н. И. Кавуров</t>
  </si>
  <si>
    <r>
      <t>Приказ №</t>
    </r>
    <r>
      <rPr>
        <u/>
        <sz val="14"/>
        <color theme="1"/>
        <rFont val="Times New Roman"/>
        <family val="1"/>
        <charset val="204"/>
      </rPr>
      <t xml:space="preserve"> 4 </t>
    </r>
    <r>
      <rPr>
        <sz val="14"/>
        <color theme="1"/>
        <rFont val="Times New Roman"/>
        <family val="1"/>
        <charset val="204"/>
      </rPr>
      <t>от 14.01.2026 г.</t>
    </r>
  </si>
  <si>
    <t>отпускных цен (тарифов) на услуги, оказываемые Костюковичским производственным участком УПП "Облтопливо"</t>
  </si>
  <si>
    <t>Погрузка дров  вручную</t>
  </si>
  <si>
    <t>ед.</t>
  </si>
  <si>
    <t>Погрузка топлива МТЗ (Амкодор 134-01, ПР-08, ПФС-0,75)</t>
  </si>
  <si>
    <t>Погрузка/выгрузка топлива МПТ 461.1</t>
  </si>
  <si>
    <t>ВЫПИСКА  ИЗ  ПРЕЙСКУРАНТ  № 1, 2</t>
  </si>
  <si>
    <t xml:space="preserve">Брикеты топливные на основе торфа </t>
  </si>
  <si>
    <t xml:space="preserve">Дрова длинной 2 метра и 4 метра </t>
  </si>
  <si>
    <t>Начальник участка</t>
  </si>
  <si>
    <t>Н.И.Кавуров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</si>
</sst>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1"/>
      <name val="Calibri"/>
      <family val="2"/>
      <scheme val="minor"/>
    </font>
    <font>
      <sz val="15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 tint="0.499984740745262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2" fontId="3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11" fillId="0" borderId="0" xfId="0" applyFont="1"/>
    <xf numFmtId="0" fontId="11" fillId="0" borderId="0" xfId="0" applyFont="1" applyFill="1"/>
    <xf numFmtId="43" fontId="11" fillId="0" borderId="0" xfId="0" applyNumberFormat="1" applyFont="1" applyFill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2" xfId="0" applyFont="1" applyBorder="1"/>
    <xf numFmtId="2" fontId="3" fillId="2" borderId="1" xfId="0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5" xfId="0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2" fontId="8" fillId="0" borderId="4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3</xdr:row>
      <xdr:rowOff>219075</xdr:rowOff>
    </xdr:from>
    <xdr:to>
      <xdr:col>4</xdr:col>
      <xdr:colOff>247650</xdr:colOff>
      <xdr:row>5</xdr:row>
      <xdr:rowOff>9525</xdr:rowOff>
    </xdr:to>
    <xdr:pic>
      <xdr:nvPicPr>
        <xdr:cNvPr id="3" name="Рисунок 1" descr="0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71950" y="962025"/>
          <a:ext cx="1190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2508477</xdr:colOff>
      <xdr:row>0</xdr:row>
      <xdr:rowOff>152400</xdr:rowOff>
    </xdr:from>
    <xdr:to>
      <xdr:col>2</xdr:col>
      <xdr:colOff>495300</xdr:colOff>
      <xdr:row>6</xdr:row>
      <xdr:rowOff>171449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18077" y="152400"/>
          <a:ext cx="1539648" cy="144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2270125</xdr:colOff>
      <xdr:row>37</xdr:row>
      <xdr:rowOff>86360</xdr:rowOff>
    </xdr:from>
    <xdr:to>
      <xdr:col>2</xdr:col>
      <xdr:colOff>206375</xdr:colOff>
      <xdr:row>39</xdr:row>
      <xdr:rowOff>63500</xdr:rowOff>
    </xdr:to>
    <xdr:pic>
      <xdr:nvPicPr>
        <xdr:cNvPr id="1025" name="Рисунок 1" descr="00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73375" y="9309735"/>
          <a:ext cx="149225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OneDrive/&#1056;&#1072;&#1073;&#1086;&#1095;&#1080;&#1081;%20&#1089;&#1090;&#1086;&#1083;/19.01.26_&#1050;&#1040;&#1051;&#1068;&#1050;&#1059;&#1051;&#1071;&#1062;&#1048;&#1071;_&#1054;&#1073;&#1083;&#1090;&#1086;&#1087;&#1083;&#1080;&#1074;&#1086;%20%20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ейскурант"/>
      <sheetName val="Авто"/>
      <sheetName val="МТЗ"/>
      <sheetName val="погрузка 4р"/>
      <sheetName val="погрузка 5р"/>
      <sheetName val="распил станок"/>
      <sheetName val="распил станок бп"/>
      <sheetName val="содержание УПП"/>
      <sheetName val="Распределяемые переменные"/>
      <sheetName val="Лист1"/>
      <sheetName val="+"/>
    </sheetNames>
    <sheetDataSet>
      <sheetData sheetId="0"/>
      <sheetData sheetId="1"/>
      <sheetData sheetId="2"/>
      <sheetData sheetId="3">
        <row r="65">
          <cell r="AB65">
            <v>4.7769750000000002</v>
          </cell>
        </row>
      </sheetData>
      <sheetData sheetId="4">
        <row r="66">
          <cell r="S66">
            <v>4.8251000000000008</v>
          </cell>
        </row>
        <row r="67">
          <cell r="S67">
            <v>7.7890900000000007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tabSelected="1" view="pageBreakPreview" zoomScale="60" workbookViewId="0">
      <selection activeCell="C36" sqref="C36"/>
    </sheetView>
  </sheetViews>
  <sheetFormatPr defaultRowHeight="15"/>
  <cols>
    <col min="1" max="1" width="8" customWidth="1"/>
    <col min="2" max="2" width="46.625" customWidth="1"/>
    <col min="3" max="3" width="10" customWidth="1"/>
    <col min="4" max="4" width="12.125" customWidth="1"/>
    <col min="5" max="5" width="11.75" customWidth="1"/>
    <col min="6" max="6" width="14" customWidth="1"/>
    <col min="7" max="8" width="9.125" hidden="1" customWidth="1"/>
  </cols>
  <sheetData>
    <row r="1" spans="1:6" ht="19.5">
      <c r="A1" s="8"/>
      <c r="D1" s="14" t="s">
        <v>19</v>
      </c>
      <c r="E1" s="18"/>
      <c r="F1" s="18"/>
    </row>
    <row r="2" spans="1:6" ht="19.5">
      <c r="A2" s="8"/>
      <c r="D2" s="14" t="s">
        <v>27</v>
      </c>
      <c r="E2" s="18"/>
      <c r="F2" s="18"/>
    </row>
    <row r="3" spans="1:6" ht="19.5">
      <c r="A3" s="8"/>
      <c r="D3" s="14" t="s">
        <v>28</v>
      </c>
      <c r="E3" s="18"/>
      <c r="F3" s="18"/>
    </row>
    <row r="4" spans="1:6" ht="19.5">
      <c r="A4" s="8"/>
      <c r="D4" s="15" t="s">
        <v>18</v>
      </c>
      <c r="E4" s="18"/>
    </row>
    <row r="5" spans="1:6" ht="19.5">
      <c r="A5" s="8"/>
      <c r="D5" s="13" t="s">
        <v>29</v>
      </c>
      <c r="E5" s="18"/>
      <c r="F5" s="18"/>
    </row>
    <row r="6" spans="1:6">
      <c r="A6" s="8"/>
      <c r="D6" s="12"/>
      <c r="E6" s="18"/>
      <c r="F6" s="18"/>
    </row>
    <row r="7" spans="1:6" ht="18.75">
      <c r="A7" s="8"/>
      <c r="B7" s="1"/>
      <c r="C7" s="2"/>
      <c r="D7" s="2" t="s">
        <v>30</v>
      </c>
      <c r="E7" s="18"/>
      <c r="F7" s="18"/>
    </row>
    <row r="8" spans="1:6" ht="18.75">
      <c r="A8" s="8"/>
      <c r="B8" s="1"/>
      <c r="C8" s="2"/>
      <c r="D8" s="19"/>
      <c r="E8" s="19"/>
      <c r="F8" s="19"/>
    </row>
    <row r="9" spans="1:6" ht="18.75">
      <c r="A9" s="8"/>
      <c r="B9" s="39" t="s">
        <v>36</v>
      </c>
      <c r="C9" s="39"/>
      <c r="D9" s="39"/>
      <c r="E9" s="39"/>
      <c r="F9" s="39"/>
    </row>
    <row r="10" spans="1:6" ht="42.75" customHeight="1">
      <c r="A10" s="8"/>
      <c r="B10" s="40" t="s">
        <v>31</v>
      </c>
      <c r="C10" s="40"/>
      <c r="D10" s="40"/>
      <c r="E10" s="40"/>
      <c r="F10" s="40"/>
    </row>
    <row r="11" spans="1:6" ht="22.5" customHeight="1">
      <c r="A11" s="8"/>
      <c r="B11" s="33"/>
      <c r="C11" s="33"/>
      <c r="D11" s="33"/>
      <c r="E11" s="33"/>
      <c r="F11" s="33"/>
    </row>
    <row r="12" spans="1:6" ht="21.75" customHeight="1">
      <c r="B12" s="48" t="s">
        <v>37</v>
      </c>
      <c r="C12" s="33" t="str">
        <f>C28</f>
        <v>тн</v>
      </c>
      <c r="D12" s="33">
        <v>29.21</v>
      </c>
      <c r="E12" s="33"/>
      <c r="F12" s="33"/>
    </row>
    <row r="13" spans="1:6" ht="22.5" customHeight="1">
      <c r="A13" s="8"/>
      <c r="B13" s="49" t="s">
        <v>38</v>
      </c>
      <c r="C13" s="33" t="str">
        <f>C17</f>
        <v>пл.м.3</v>
      </c>
      <c r="D13" s="33">
        <v>9.5299999999999994</v>
      </c>
      <c r="E13" s="33"/>
      <c r="F13" s="33"/>
    </row>
    <row r="14" spans="1:6" ht="18.75">
      <c r="A14" s="8"/>
      <c r="B14" s="1"/>
      <c r="C14" s="2"/>
      <c r="D14" s="41"/>
      <c r="E14" s="41"/>
      <c r="F14" s="41"/>
    </row>
    <row r="15" spans="1:6" ht="31.5">
      <c r="A15" s="4" t="s">
        <v>5</v>
      </c>
      <c r="B15" s="3" t="s">
        <v>0</v>
      </c>
      <c r="C15" s="5" t="s">
        <v>1</v>
      </c>
      <c r="D15" s="11" t="s">
        <v>2</v>
      </c>
      <c r="E15" s="11" t="s">
        <v>3</v>
      </c>
      <c r="F15" s="3" t="s">
        <v>4</v>
      </c>
    </row>
    <row r="16" spans="1:6" ht="24.75" customHeight="1">
      <c r="A16" s="4"/>
      <c r="B16" s="9" t="s">
        <v>11</v>
      </c>
      <c r="C16" s="5"/>
      <c r="D16" s="10"/>
      <c r="E16" s="10"/>
      <c r="F16" s="10"/>
    </row>
    <row r="17" spans="1:9" ht="15.75">
      <c r="A17" s="5">
        <v>1</v>
      </c>
      <c r="B17" s="6" t="s">
        <v>20</v>
      </c>
      <c r="C17" s="7" t="s">
        <v>6</v>
      </c>
      <c r="D17" s="16">
        <f>24-4</f>
        <v>20</v>
      </c>
      <c r="E17" s="16">
        <f>D17*20/100</f>
        <v>4</v>
      </c>
      <c r="F17" s="16">
        <f t="shared" ref="F17:F22" si="0">D17+D17*20/100</f>
        <v>24</v>
      </c>
      <c r="G17" s="18"/>
    </row>
    <row r="18" spans="1:9" ht="15.75">
      <c r="A18" s="5">
        <v>2</v>
      </c>
      <c r="B18" s="6" t="s">
        <v>21</v>
      </c>
      <c r="C18" s="7" t="s">
        <v>6</v>
      </c>
      <c r="D18" s="16">
        <f>28-4.67</f>
        <v>23.33</v>
      </c>
      <c r="E18" s="16">
        <f t="shared" ref="E18:E22" si="1">D18*20/100</f>
        <v>4.6659999999999995</v>
      </c>
      <c r="F18" s="16">
        <f t="shared" si="0"/>
        <v>27.995999999999999</v>
      </c>
    </row>
    <row r="19" spans="1:9" ht="15.75">
      <c r="A19" s="5">
        <v>3</v>
      </c>
      <c r="B19" s="6" t="s">
        <v>17</v>
      </c>
      <c r="C19" s="7" t="s">
        <v>6</v>
      </c>
      <c r="D19" s="16">
        <v>33.33</v>
      </c>
      <c r="E19" s="16">
        <f t="shared" si="1"/>
        <v>6.6659999999999995</v>
      </c>
      <c r="F19" s="16">
        <f t="shared" si="0"/>
        <v>39.995999999999995</v>
      </c>
    </row>
    <row r="20" spans="1:9" ht="15.75">
      <c r="A20" s="5">
        <v>4</v>
      </c>
      <c r="B20" s="6" t="s">
        <v>14</v>
      </c>
      <c r="C20" s="7" t="s">
        <v>6</v>
      </c>
      <c r="D20" s="16">
        <v>16</v>
      </c>
      <c r="E20" s="16">
        <f t="shared" si="1"/>
        <v>3.2</v>
      </c>
      <c r="F20" s="35">
        <f t="shared" si="0"/>
        <v>19.2</v>
      </c>
    </row>
    <row r="21" spans="1:9" ht="15.75">
      <c r="A21" s="5">
        <v>5</v>
      </c>
      <c r="B21" s="6" t="s">
        <v>32</v>
      </c>
      <c r="C21" s="7" t="s">
        <v>6</v>
      </c>
      <c r="D21" s="16">
        <v>11</v>
      </c>
      <c r="E21" s="16">
        <f t="shared" si="1"/>
        <v>2.2000000000000002</v>
      </c>
      <c r="F21" s="16">
        <f t="shared" si="0"/>
        <v>13.2</v>
      </c>
    </row>
    <row r="22" spans="1:9" ht="15.75">
      <c r="A22" s="5">
        <v>6</v>
      </c>
      <c r="B22" s="6" t="s">
        <v>7</v>
      </c>
      <c r="C22" s="7" t="s">
        <v>8</v>
      </c>
      <c r="D22" s="16">
        <v>13</v>
      </c>
      <c r="E22" s="16">
        <f t="shared" si="1"/>
        <v>2.6</v>
      </c>
      <c r="F22" s="16">
        <f t="shared" si="0"/>
        <v>15.6</v>
      </c>
    </row>
    <row r="23" spans="1:9" ht="21" customHeight="1">
      <c r="A23" s="27"/>
      <c r="B23" s="36" t="s">
        <v>9</v>
      </c>
      <c r="C23" s="7"/>
      <c r="D23" s="16"/>
      <c r="E23" s="16"/>
      <c r="F23" s="16"/>
    </row>
    <row r="24" spans="1:9" ht="15.75">
      <c r="A24" s="27">
        <v>7</v>
      </c>
      <c r="B24" s="34" t="s">
        <v>12</v>
      </c>
      <c r="C24" s="7" t="s">
        <v>10</v>
      </c>
      <c r="D24" s="16">
        <v>4.67</v>
      </c>
      <c r="E24" s="16">
        <f t="shared" ref="E24" si="2">D24*20/100</f>
        <v>0.93400000000000005</v>
      </c>
      <c r="F24" s="16">
        <f>D24+D24*20/100</f>
        <v>5.6040000000000001</v>
      </c>
    </row>
    <row r="25" spans="1:9" s="21" customFormat="1" ht="15.75">
      <c r="A25" s="42">
        <v>8</v>
      </c>
      <c r="B25" s="44" t="s">
        <v>25</v>
      </c>
      <c r="C25" s="17" t="s">
        <v>24</v>
      </c>
      <c r="D25" s="20">
        <v>5.95</v>
      </c>
      <c r="E25" s="20">
        <f t="shared" ref="E25:E34" si="3">D25*20/100</f>
        <v>1.19</v>
      </c>
      <c r="F25" s="20">
        <f t="shared" ref="F25:F34" si="4">D25+D25*20/100</f>
        <v>7.1400000000000006</v>
      </c>
      <c r="G25" s="25"/>
      <c r="H25" s="25"/>
      <c r="I25" s="25"/>
    </row>
    <row r="26" spans="1:9" s="21" customFormat="1" ht="15.75">
      <c r="A26" s="43"/>
      <c r="B26" s="45"/>
      <c r="C26" s="17" t="s">
        <v>13</v>
      </c>
      <c r="D26" s="20">
        <v>65</v>
      </c>
      <c r="E26" s="20">
        <f t="shared" si="3"/>
        <v>13</v>
      </c>
      <c r="F26" s="20">
        <f t="shared" si="4"/>
        <v>78</v>
      </c>
      <c r="G26" s="25"/>
      <c r="H26" s="25"/>
      <c r="I26" s="25"/>
    </row>
    <row r="27" spans="1:9" s="21" customFormat="1" ht="22.5" customHeight="1">
      <c r="A27" s="32"/>
      <c r="B27" s="37" t="s">
        <v>22</v>
      </c>
      <c r="C27" s="17"/>
      <c r="D27" s="20"/>
      <c r="E27" s="20"/>
      <c r="F27" s="20"/>
      <c r="G27" s="25"/>
      <c r="H27" s="25"/>
      <c r="I27" s="25"/>
    </row>
    <row r="28" spans="1:9" s="21" customFormat="1" ht="15.75">
      <c r="A28" s="42">
        <v>9</v>
      </c>
      <c r="B28" s="44" t="s">
        <v>34</v>
      </c>
      <c r="C28" s="17" t="s">
        <v>8</v>
      </c>
      <c r="D28" s="20">
        <v>12.48</v>
      </c>
      <c r="E28" s="20">
        <f t="shared" si="3"/>
        <v>2.4960000000000004</v>
      </c>
      <c r="F28" s="20">
        <f t="shared" si="4"/>
        <v>14.976000000000001</v>
      </c>
      <c r="G28" s="25"/>
      <c r="H28" s="25"/>
      <c r="I28" s="25"/>
    </row>
    <row r="29" spans="1:9" s="21" customFormat="1" ht="15" customHeight="1">
      <c r="A29" s="46"/>
      <c r="B29" s="47"/>
      <c r="C29" s="17" t="s">
        <v>6</v>
      </c>
      <c r="D29" s="20">
        <v>13.33</v>
      </c>
      <c r="E29" s="20">
        <f t="shared" si="3"/>
        <v>2.6660000000000004</v>
      </c>
      <c r="F29" s="20">
        <f t="shared" si="4"/>
        <v>15.996</v>
      </c>
      <c r="G29" s="26">
        <f>'[1]погрузка 5р'!$S$66</f>
        <v>4.8251000000000008</v>
      </c>
      <c r="H29" s="25"/>
      <c r="I29" s="25"/>
    </row>
    <row r="30" spans="1:9" s="21" customFormat="1" ht="15.75">
      <c r="A30" s="43"/>
      <c r="B30" s="45"/>
      <c r="C30" s="17" t="s">
        <v>13</v>
      </c>
      <c r="D30" s="20">
        <v>65</v>
      </c>
      <c r="E30" s="20">
        <f t="shared" si="3"/>
        <v>13</v>
      </c>
      <c r="F30" s="20">
        <f t="shared" si="4"/>
        <v>78</v>
      </c>
      <c r="G30" s="26">
        <f>'[1]погрузка 5р'!$S$67</f>
        <v>7.7890900000000007</v>
      </c>
      <c r="H30" s="25"/>
      <c r="I30" s="25"/>
    </row>
    <row r="31" spans="1:9" s="21" customFormat="1" ht="31.5" customHeight="1">
      <c r="A31" s="32">
        <v>10</v>
      </c>
      <c r="B31" s="29" t="s">
        <v>23</v>
      </c>
      <c r="C31" s="7" t="s">
        <v>6</v>
      </c>
      <c r="D31" s="16">
        <v>12.74</v>
      </c>
      <c r="E31" s="16">
        <f t="shared" si="3"/>
        <v>2.548</v>
      </c>
      <c r="F31" s="16">
        <f t="shared" si="4"/>
        <v>15.288</v>
      </c>
      <c r="G31" s="26"/>
      <c r="H31" s="25"/>
      <c r="I31" s="25"/>
    </row>
    <row r="32" spans="1:9" s="21" customFormat="1" ht="25.5" customHeight="1">
      <c r="A32" s="30">
        <v>11</v>
      </c>
      <c r="B32" s="28" t="s">
        <v>35</v>
      </c>
      <c r="C32" s="17" t="s">
        <v>6</v>
      </c>
      <c r="D32" s="20">
        <v>12.74</v>
      </c>
      <c r="E32" s="20">
        <f t="shared" si="3"/>
        <v>2.548</v>
      </c>
      <c r="F32" s="20">
        <f t="shared" si="4"/>
        <v>15.288</v>
      </c>
      <c r="G32" s="25"/>
      <c r="H32" s="25"/>
      <c r="I32" s="25"/>
    </row>
    <row r="33" spans="1:9" s="21" customFormat="1" ht="15.75">
      <c r="A33" s="30">
        <v>12</v>
      </c>
      <c r="B33" s="31" t="s">
        <v>15</v>
      </c>
      <c r="C33" s="17" t="s">
        <v>16</v>
      </c>
      <c r="D33" s="20">
        <v>3</v>
      </c>
      <c r="E33" s="20">
        <f t="shared" si="3"/>
        <v>0.6</v>
      </c>
      <c r="F33" s="20">
        <f t="shared" si="4"/>
        <v>3.6</v>
      </c>
      <c r="G33" s="26">
        <v>50.54</v>
      </c>
      <c r="H33" s="25"/>
      <c r="I33" s="25"/>
    </row>
    <row r="34" spans="1:9" s="21" customFormat="1" ht="15.75">
      <c r="A34" s="22">
        <v>13</v>
      </c>
      <c r="B34" s="23" t="s">
        <v>26</v>
      </c>
      <c r="C34" s="17" t="s">
        <v>33</v>
      </c>
      <c r="D34" s="38">
        <v>0.09</v>
      </c>
      <c r="E34" s="38">
        <f t="shared" si="3"/>
        <v>1.7999999999999999E-2</v>
      </c>
      <c r="F34" s="38">
        <f t="shared" si="4"/>
        <v>0.108</v>
      </c>
      <c r="G34" s="25"/>
      <c r="H34" s="25"/>
      <c r="I34" s="25"/>
    </row>
    <row r="35" spans="1:9" s="21" customFormat="1">
      <c r="G35" s="25"/>
      <c r="H35" s="25"/>
      <c r="I35" s="25"/>
    </row>
    <row r="36" spans="1:9" s="21" customFormat="1">
      <c r="G36" s="25"/>
      <c r="H36" s="25"/>
      <c r="I36" s="25"/>
    </row>
    <row r="37" spans="1:9" s="21" customFormat="1">
      <c r="G37" s="25"/>
      <c r="H37" s="25"/>
      <c r="I37" s="25"/>
    </row>
    <row r="38" spans="1:9">
      <c r="G38" s="24"/>
      <c r="H38" s="24"/>
      <c r="I38" s="24"/>
    </row>
    <row r="39" spans="1:9">
      <c r="B39" t="s">
        <v>39</v>
      </c>
      <c r="C39" s="50"/>
      <c r="D39" t="s">
        <v>40</v>
      </c>
      <c r="G39" s="24"/>
      <c r="H39" s="24"/>
      <c r="I39" s="24"/>
    </row>
  </sheetData>
  <mergeCells count="7">
    <mergeCell ref="A28:A30"/>
    <mergeCell ref="B28:B30"/>
    <mergeCell ref="B9:F9"/>
    <mergeCell ref="B10:F10"/>
    <mergeCell ref="D14:F14"/>
    <mergeCell ref="A25:A26"/>
    <mergeCell ref="B25:B26"/>
  </mergeCells>
  <pageMargins left="0" right="0" top="0.74803149606299213" bottom="0.74803149606299213" header="0.31496062992125984" footer="0.31496062992125984"/>
  <pageSetup paperSize="9" scale="9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</vt:lpstr>
      <vt:lpstr>выписка!Область_печати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2026-10-09T11:51:28Z</dcterms:modified>
</cp:coreProperties>
</file>